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autoCompressPictures="0"/>
  <mc:AlternateContent xmlns:mc="http://schemas.openxmlformats.org/markup-compatibility/2006">
    <mc:Choice Requires="x15">
      <x15ac:absPath xmlns:x15ac="http://schemas.microsoft.com/office/spreadsheetml/2010/11/ac" url="E:\Dropbox 2026\ERF Group Dropbox\Nesma Mamdouh\Integrated LMPs\ILMPS Nesstar v7.0\"/>
    </mc:Choice>
  </mc:AlternateContent>
  <bookViews>
    <workbookView xWindow="0" yWindow="0" windowWidth="20490" windowHeight="7050" activeTab="1"/>
  </bookViews>
  <sheets>
    <sheet name="CPI_IMF 2025" sheetId="9" r:id="rId1"/>
    <sheet name="PPPEX_IMF2025" sheetId="10" r:id="rId2"/>
    <sheet name="Egypt" sheetId="3" r:id="rId3"/>
    <sheet name="Jordan" sheetId="2" r:id="rId4"/>
    <sheet name="Sudan" sheetId="8" r:id="rId5"/>
    <sheet name="Tunisia" sheetId="4" r:id="rId6"/>
  </sheets>
  <calcPr calcId="162913"/>
  <extLst>
    <ext xmlns:x14="http://schemas.microsoft.com/office/spreadsheetml/2009/9/main" uri="{79F54976-1DA5-4618-B147-4CDE4B953A38}">
      <x14:workbookPr defaultImageDpi="330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E6" i="8" l="1"/>
  <c r="E4" i="8"/>
  <c r="D4" i="8"/>
  <c r="J11" i="8"/>
  <c r="C17" i="4" l="1"/>
  <c r="C6" i="4"/>
  <c r="D17" i="2"/>
  <c r="D9" i="2"/>
  <c r="D2" i="2"/>
  <c r="C43" i="3"/>
  <c r="C41" i="3"/>
  <c r="C6" i="3"/>
  <c r="C16" i="3"/>
  <c r="C24" i="3"/>
  <c r="C30" i="3"/>
  <c r="C36" i="3"/>
  <c r="B3" i="2" l="1"/>
  <c r="B4" i="2" s="1"/>
  <c r="B5" i="2" s="1"/>
  <c r="B6" i="2" s="1"/>
  <c r="B7" i="2" s="1"/>
  <c r="B8" i="2" s="1"/>
</calcChain>
</file>

<file path=xl/sharedStrings.xml><?xml version="1.0" encoding="utf-8"?>
<sst xmlns="http://schemas.openxmlformats.org/spreadsheetml/2006/main" count="112" uniqueCount="81">
  <si>
    <t>Month</t>
  </si>
  <si>
    <t>Year</t>
  </si>
  <si>
    <t xml:space="preserve">CPI (2010=100) </t>
  </si>
  <si>
    <t>2000 [YR2000]</t>
  </si>
  <si>
    <t>2001 [YR2001]</t>
  </si>
  <si>
    <t>2002 [YR2002]</t>
  </si>
  <si>
    <t>2003 [YR2003]</t>
  </si>
  <si>
    <t>2004 [YR2004]</t>
  </si>
  <si>
    <t>2005 [YR2005]</t>
  </si>
  <si>
    <t>2006 [YR2006]</t>
  </si>
  <si>
    <t>2007 [YR2007]</t>
  </si>
  <si>
    <t>2008 [YR2008]</t>
  </si>
  <si>
    <t>2009 [YR2009]</t>
  </si>
  <si>
    <t>2010 [YR2010]</t>
  </si>
  <si>
    <t>2011 [YR2011]</t>
  </si>
  <si>
    <t>2012 [YR2012]</t>
  </si>
  <si>
    <t>2013 [YR2013]</t>
  </si>
  <si>
    <t>2014 [YR2014]</t>
  </si>
  <si>
    <t>2015 [YR2015]</t>
  </si>
  <si>
    <t>2016 [YR2016]</t>
  </si>
  <si>
    <t>Tunisia</t>
  </si>
  <si>
    <t>CPI, 2010=100</t>
  </si>
  <si>
    <t>1988 [YR1988]</t>
  </si>
  <si>
    <t>1989 [YR1989]</t>
  </si>
  <si>
    <t>1990 [YR1990]</t>
  </si>
  <si>
    <t>1991 [YR1991]</t>
  </si>
  <si>
    <t>1992 [YR1992]</t>
  </si>
  <si>
    <t>1993 [YR1993]</t>
  </si>
  <si>
    <t>1994 [YR1994]</t>
  </si>
  <si>
    <t>1995 [YR1995]</t>
  </si>
  <si>
    <t>1996 [YR1996]</t>
  </si>
  <si>
    <t>1997 [YR1997]</t>
  </si>
  <si>
    <t>1998 [YR1998]</t>
  </si>
  <si>
    <t>1999 [YR1999]</t>
  </si>
  <si>
    <t>2017 [YR2017]</t>
  </si>
  <si>
    <t>Jordan</t>
  </si>
  <si>
    <t>Databank</t>
  </si>
  <si>
    <t>2018 [YR2018]</t>
  </si>
  <si>
    <t>Annual</t>
  </si>
  <si>
    <t>2019 [YR2019]</t>
  </si>
  <si>
    <t>2020 [YR2020]</t>
  </si>
  <si>
    <t>2021 [YR2021]</t>
  </si>
  <si>
    <t>2022 [YR2022]</t>
  </si>
  <si>
    <t>Sudan</t>
  </si>
  <si>
    <t>LCU to ppp for 2022</t>
  </si>
  <si>
    <t>2023 [YR2023]</t>
  </si>
  <si>
    <t>CPI, 2023=100</t>
  </si>
  <si>
    <t>CPI (2023 = 100)</t>
  </si>
  <si>
    <t xml:space="preserve">CPI (2007=100) </t>
  </si>
  <si>
    <t>LCU to ppp for 2023</t>
  </si>
  <si>
    <t>LCU to ppp for 2014</t>
  </si>
  <si>
    <t>2024 [YR2024]</t>
  </si>
  <si>
    <t>2025 [YR2025]</t>
  </si>
  <si>
    <t>DATASET</t>
  </si>
  <si>
    <t>SERIES_CODE</t>
  </si>
  <si>
    <t>OBS_MEASURE</t>
  </si>
  <si>
    <t>COUNTRY</t>
  </si>
  <si>
    <t>INDEX_TYPE</t>
  </si>
  <si>
    <t>COICOP_1999</t>
  </si>
  <si>
    <t>TYPE_OF_TRANSFORMATION</t>
  </si>
  <si>
    <t>FREQUENCY</t>
  </si>
  <si>
    <t>SCALE</t>
  </si>
  <si>
    <t>IMF.STA:CPI(5.0.0)</t>
  </si>
  <si>
    <t>SDN.CPI._T.SRP_IX.A</t>
  </si>
  <si>
    <t>OBS_VALUE</t>
  </si>
  <si>
    <t>Consumer price index (CPI)</t>
  </si>
  <si>
    <t>All Items</t>
  </si>
  <si>
    <t>Standard reference period (2010=100), Index</t>
  </si>
  <si>
    <t>Units</t>
  </si>
  <si>
    <t>JOR.CPI._T.SRP_IX.A</t>
  </si>
  <si>
    <t>TUN.CPI._T.SRP_IX.A</t>
  </si>
  <si>
    <t>EGY.CPI._T.SRP_IX.A</t>
  </si>
  <si>
    <t>Egypt, Arab Republic of</t>
  </si>
  <si>
    <t>LCU to ppp for 2025</t>
  </si>
  <si>
    <t>Average 2025</t>
  </si>
  <si>
    <t>CPI (2025 = 100)</t>
  </si>
  <si>
    <t>Implied PPP conversion rate (National currency per international dollar)</t>
  </si>
  <si>
    <t>Egypt</t>
  </si>
  <si>
    <t>©IMF, 2025</t>
  </si>
  <si>
    <t>Source: https://cbos.gov.sd/ar/periodicals-publications?field_publication_type_tid_i18n=47</t>
  </si>
  <si>
    <t>Source:  https://www.imf.org/external/datamapper/profile/JOR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</si>
</sst>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B1mmm\-yy"/>
  </numFmts>
  <fonts count="9" x14ac:knownFonts="1">
    <font>
      <sz val="11"/>
      <color rgb="FF000000"/>
      <name val="Calibri"/>
      <family val="2"/>
    </font>
    <font>
      <sz val="11"/>
      <color theme="1"/>
      <name val="Calibri"/>
      <family val="2"/>
      <charset val="178"/>
      <scheme val="minor"/>
    </font>
    <font>
      <sz val="11"/>
      <color theme="1"/>
      <name val="Calibri"/>
      <family val="2"/>
      <charset val="178"/>
      <scheme val="minor"/>
    </font>
    <font>
      <b/>
      <sz val="11"/>
      <color rgb="FF000000"/>
      <name val="Calibri"/>
      <family val="2"/>
    </font>
    <font>
      <u/>
      <sz val="11"/>
      <color theme="10"/>
      <name val="Calibri"/>
      <family val="2"/>
    </font>
    <font>
      <u/>
      <sz val="11"/>
      <color theme="11"/>
      <name val="Calibri"/>
      <family val="2"/>
    </font>
    <font>
      <sz val="11"/>
      <color theme="1"/>
      <name val="Calibri"/>
      <family val="2"/>
      <scheme val="minor"/>
    </font>
    <font>
      <sz val="8"/>
      <name val="Calibri"/>
      <family val="2"/>
    </font>
    <font>
      <sz val="11"/>
      <color indexed="8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82">
    <xf numFmtId="0" fontId="0" fillId="0" borderId="0" applyNumberFormat="0" applyBorder="0" applyAlignment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/>
    <xf numFmtId="0" fontId="8" fillId="0" borderId="0" applyFill="0" applyProtection="0"/>
  </cellStyleXfs>
  <cellXfs count="11">
    <xf numFmtId="0" fontId="0" fillId="0" borderId="0" xfId="0"/>
    <xf numFmtId="0" fontId="3" fillId="0" borderId="0" xfId="0" applyFont="1"/>
    <xf numFmtId="0" fontId="0" fillId="2" borderId="0" xfId="0" applyFill="1"/>
    <xf numFmtId="0" fontId="3" fillId="2" borderId="0" xfId="0" applyFont="1" applyFill="1"/>
    <xf numFmtId="0" fontId="6" fillId="0" borderId="0" xfId="19"/>
    <xf numFmtId="2" fontId="0" fillId="2" borderId="0" xfId="0" applyNumberFormat="1" applyFill="1"/>
    <xf numFmtId="0" fontId="2" fillId="0" borderId="0" xfId="80"/>
    <xf numFmtId="4" fontId="0" fillId="0" borderId="0" xfId="0" applyNumberFormat="1"/>
    <xf numFmtId="164" fontId="0" fillId="0" borderId="0" xfId="0" applyNumberFormat="1"/>
    <xf numFmtId="0" fontId="8" fillId="0" borderId="0" xfId="81" applyFill="1" applyProtection="1"/>
    <xf numFmtId="0" fontId="1" fillId="0" borderId="0" xfId="80" applyFont="1"/>
  </cellXfs>
  <cellStyles count="82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Followed Hyperlink" xfId="16" builtinId="9" hidden="1"/>
    <cellStyle name="Followed Hyperlink" xfId="18" builtinId="9" hidden="1"/>
    <cellStyle name="Followed Hyperlink" xfId="21" builtinId="9" hidden="1"/>
    <cellStyle name="Followed Hyperlink" xfId="23" builtinId="9" hidden="1"/>
    <cellStyle name="Followed Hyperlink" xfId="25" builtinId="9" hidden="1"/>
    <cellStyle name="Followed Hyperlink" xfId="27" builtinId="9" hidden="1"/>
    <cellStyle name="Followed Hyperlink" xfId="29" builtinId="9" hidden="1"/>
    <cellStyle name="Followed Hyperlink" xfId="31" builtinId="9" hidden="1"/>
    <cellStyle name="Followed Hyperlink" xfId="33" builtinId="9" hidden="1"/>
    <cellStyle name="Followed Hyperlink" xfId="35" builtinId="9" hidden="1"/>
    <cellStyle name="Followed Hyperlink" xfId="37" builtinId="9" hidden="1"/>
    <cellStyle name="Followed Hyperlink" xfId="39" builtinId="9" hidden="1"/>
    <cellStyle name="Followed Hyperlink" xfId="41" builtinId="9" hidden="1"/>
    <cellStyle name="Followed Hyperlink" xfId="43" builtinId="9" hidden="1"/>
    <cellStyle name="Followed Hyperlink" xfId="45" builtinId="9" hidden="1"/>
    <cellStyle name="Followed Hyperlink" xfId="47" builtinId="9" hidden="1"/>
    <cellStyle name="Followed Hyperlink" xfId="49" builtinId="9" hidden="1"/>
    <cellStyle name="Followed Hyperlink" xfId="51" builtinId="9" hidden="1"/>
    <cellStyle name="Followed Hyperlink" xfId="53" builtinId="9" hidden="1"/>
    <cellStyle name="Followed Hyperlink" xfId="55" builtinId="9" hidden="1"/>
    <cellStyle name="Followed Hyperlink" xfId="57" builtinId="9" hidden="1"/>
    <cellStyle name="Followed Hyperlink" xfId="59" builtinId="9" hidden="1"/>
    <cellStyle name="Followed Hyperlink" xfId="61" builtinId="9" hidden="1"/>
    <cellStyle name="Followed Hyperlink" xfId="63" builtinId="9" hidden="1"/>
    <cellStyle name="Followed Hyperlink" xfId="65" builtinId="9" hidden="1"/>
    <cellStyle name="Followed Hyperlink" xfId="67" builtinId="9" hidden="1"/>
    <cellStyle name="Followed Hyperlink" xfId="69" builtinId="9" hidden="1"/>
    <cellStyle name="Followed Hyperlink" xfId="71" builtinId="9" hidden="1"/>
    <cellStyle name="Followed Hyperlink" xfId="73" builtinId="9" hidden="1"/>
    <cellStyle name="Followed Hyperlink" xfId="75" builtinId="9" hidden="1"/>
    <cellStyle name="Followed Hyperlink" xfId="77" builtinId="9" hidden="1"/>
    <cellStyle name="Followed Hyperlink" xfId="79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Hyperlink" xfId="17" builtinId="8" hidden="1"/>
    <cellStyle name="Hyperlink" xfId="20" builtinId="8" hidden="1"/>
    <cellStyle name="Hyperlink" xfId="22" builtinId="8" hidden="1"/>
    <cellStyle name="Hyperlink" xfId="24" builtinId="8" hidden="1"/>
    <cellStyle name="Hyperlink" xfId="26" builtinId="8" hidden="1"/>
    <cellStyle name="Hyperlink" xfId="28" builtinId="8" hidden="1"/>
    <cellStyle name="Hyperlink" xfId="30" builtinId="8" hidden="1"/>
    <cellStyle name="Hyperlink" xfId="32" builtinId="8" hidden="1"/>
    <cellStyle name="Hyperlink" xfId="34" builtinId="8" hidden="1"/>
    <cellStyle name="Hyperlink" xfId="36" builtinId="8" hidden="1"/>
    <cellStyle name="Hyperlink" xfId="38" builtinId="8" hidden="1"/>
    <cellStyle name="Hyperlink" xfId="40" builtinId="8" hidden="1"/>
    <cellStyle name="Hyperlink" xfId="42" builtinId="8" hidden="1"/>
    <cellStyle name="Hyperlink" xfId="44" builtinId="8" hidden="1"/>
    <cellStyle name="Hyperlink" xfId="46" builtinId="8" hidden="1"/>
    <cellStyle name="Hyperlink" xfId="48" builtinId="8" hidden="1"/>
    <cellStyle name="Hyperlink" xfId="50" builtinId="8" hidden="1"/>
    <cellStyle name="Hyperlink" xfId="52" builtinId="8" hidden="1"/>
    <cellStyle name="Hyperlink" xfId="54" builtinId="8" hidden="1"/>
    <cellStyle name="Hyperlink" xfId="56" builtinId="8" hidden="1"/>
    <cellStyle name="Hyperlink" xfId="58" builtinId="8" hidden="1"/>
    <cellStyle name="Hyperlink" xfId="60" builtinId="8" hidden="1"/>
    <cellStyle name="Hyperlink" xfId="62" builtinId="8" hidden="1"/>
    <cellStyle name="Hyperlink" xfId="64" builtinId="8" hidden="1"/>
    <cellStyle name="Hyperlink" xfId="66" builtinId="8" hidden="1"/>
    <cellStyle name="Hyperlink" xfId="68" builtinId="8" hidden="1"/>
    <cellStyle name="Hyperlink" xfId="70" builtinId="8" hidden="1"/>
    <cellStyle name="Hyperlink" xfId="72" builtinId="8" hidden="1"/>
    <cellStyle name="Hyperlink" xfId="74" builtinId="8" hidden="1"/>
    <cellStyle name="Hyperlink" xfId="76" builtinId="8" hidden="1"/>
    <cellStyle name="Hyperlink" xfId="78" builtinId="8" hidden="1"/>
    <cellStyle name="Normal" xfId="0" builtinId="0"/>
    <cellStyle name="Normal 2" xfId="19"/>
    <cellStyle name="Normal 3" xfId="80"/>
    <cellStyle name="Normal 4" xfId="8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3"/>
  <sheetViews>
    <sheetView workbookViewId="0">
      <selection activeCell="A13" sqref="A13"/>
    </sheetView>
  </sheetViews>
  <sheetFormatPr defaultRowHeight="15" x14ac:dyDescent="0.25"/>
  <cols>
    <col min="1" max="16384" width="9.140625" style="6"/>
  </cols>
  <sheetData>
    <row r="1" spans="1:18" x14ac:dyDescent="0.25">
      <c r="A1" s="6" t="s">
        <v>53</v>
      </c>
      <c r="B1" s="6" t="s">
        <v>54</v>
      </c>
      <c r="C1" s="6" t="s">
        <v>55</v>
      </c>
      <c r="D1" s="6" t="s">
        <v>56</v>
      </c>
      <c r="E1" s="6" t="s">
        <v>57</v>
      </c>
      <c r="F1" s="6" t="s">
        <v>58</v>
      </c>
      <c r="G1" s="6" t="s">
        <v>59</v>
      </c>
      <c r="H1" s="6" t="s">
        <v>60</v>
      </c>
      <c r="I1" s="6" t="s">
        <v>61</v>
      </c>
      <c r="J1" s="6">
        <v>2017</v>
      </c>
      <c r="K1" s="6">
        <v>2018</v>
      </c>
      <c r="L1" s="6">
        <v>2019</v>
      </c>
      <c r="M1" s="6">
        <v>2020</v>
      </c>
      <c r="N1" s="6">
        <v>2021</v>
      </c>
      <c r="O1" s="6">
        <v>2022</v>
      </c>
      <c r="P1" s="6">
        <v>2023</v>
      </c>
      <c r="Q1" s="6">
        <v>2024</v>
      </c>
      <c r="R1" s="6">
        <v>2025</v>
      </c>
    </row>
    <row r="2" spans="1:18" x14ac:dyDescent="0.25">
      <c r="A2" s="6" t="s">
        <v>62</v>
      </c>
      <c r="B2" s="6" t="s">
        <v>63</v>
      </c>
      <c r="C2" s="6" t="s">
        <v>64</v>
      </c>
      <c r="D2" s="6" t="s">
        <v>43</v>
      </c>
      <c r="E2" s="6" t="s">
        <v>65</v>
      </c>
      <c r="F2" s="6" t="s">
        <v>66</v>
      </c>
      <c r="G2" s="6" t="s">
        <v>67</v>
      </c>
      <c r="H2" s="6" t="s">
        <v>38</v>
      </c>
      <c r="I2" s="6" t="s">
        <v>68</v>
      </c>
      <c r="J2" s="6">
        <v>545.17440303373803</v>
      </c>
      <c r="K2" s="6">
        <v>890.228952120136</v>
      </c>
      <c r="L2" s="6">
        <v>1344.19276243482</v>
      </c>
      <c r="M2" s="6">
        <v>3538.6920569684899</v>
      </c>
      <c r="N2" s="6">
        <v>16245.8889681415</v>
      </c>
      <c r="O2" s="6">
        <v>38796.557297404797</v>
      </c>
    </row>
    <row r="3" spans="1:18" x14ac:dyDescent="0.25">
      <c r="A3" s="6" t="s">
        <v>62</v>
      </c>
      <c r="B3" s="6" t="s">
        <v>69</v>
      </c>
      <c r="C3" s="6" t="s">
        <v>64</v>
      </c>
      <c r="D3" s="6" t="s">
        <v>35</v>
      </c>
      <c r="E3" s="6" t="s">
        <v>65</v>
      </c>
      <c r="F3" s="6" t="s">
        <v>66</v>
      </c>
      <c r="G3" s="6" t="s">
        <v>67</v>
      </c>
      <c r="H3" s="6" t="s">
        <v>38</v>
      </c>
      <c r="I3" s="6" t="s">
        <v>68</v>
      </c>
      <c r="J3" s="6">
        <v>119.32986927279801</v>
      </c>
      <c r="K3" s="6">
        <v>124.654739256781</v>
      </c>
      <c r="L3" s="6">
        <v>125.604002606804</v>
      </c>
      <c r="M3" s="6">
        <v>126.02263365165599</v>
      </c>
      <c r="N3" s="6">
        <v>127.71901647509399</v>
      </c>
      <c r="O3" s="6">
        <v>133.12045252624901</v>
      </c>
      <c r="P3" s="6">
        <v>135.895840722819</v>
      </c>
      <c r="Q3" s="6">
        <v>138.011190097021</v>
      </c>
      <c r="R3" s="6">
        <v>140.44910934049801</v>
      </c>
    </row>
    <row r="4" spans="1:18" x14ac:dyDescent="0.25">
      <c r="A4" s="6" t="s">
        <v>62</v>
      </c>
      <c r="B4" s="6" t="s">
        <v>70</v>
      </c>
      <c r="C4" s="6" t="s">
        <v>64</v>
      </c>
      <c r="D4" s="6" t="s">
        <v>20</v>
      </c>
      <c r="E4" s="6" t="s">
        <v>65</v>
      </c>
      <c r="F4" s="6" t="s">
        <v>66</v>
      </c>
      <c r="G4" s="6" t="s">
        <v>67</v>
      </c>
      <c r="H4" s="6" t="s">
        <v>38</v>
      </c>
      <c r="I4" s="6" t="s">
        <v>68</v>
      </c>
      <c r="J4" s="6">
        <v>135.63314595813401</v>
      </c>
      <c r="K4" s="6">
        <v>145.54466255642899</v>
      </c>
      <c r="L4" s="6">
        <v>155.325373517033</v>
      </c>
      <c r="M4" s="6">
        <v>164.07663984922701</v>
      </c>
      <c r="N4" s="6">
        <v>173.43942752904599</v>
      </c>
      <c r="O4" s="6">
        <v>187.84610635938799</v>
      </c>
      <c r="P4" s="6">
        <v>205.37026206099699</v>
      </c>
      <c r="Q4" s="6">
        <v>220.17050940000399</v>
      </c>
      <c r="R4" s="6">
        <v>231.51149668916599</v>
      </c>
    </row>
    <row r="5" spans="1:18" x14ac:dyDescent="0.25">
      <c r="A5" s="6" t="s">
        <v>62</v>
      </c>
      <c r="B5" s="6" t="s">
        <v>71</v>
      </c>
      <c r="C5" s="6" t="s">
        <v>64</v>
      </c>
      <c r="D5" s="6" t="s">
        <v>72</v>
      </c>
      <c r="E5" s="6" t="s">
        <v>65</v>
      </c>
      <c r="F5" s="6" t="s">
        <v>66</v>
      </c>
      <c r="G5" s="6" t="s">
        <v>67</v>
      </c>
      <c r="H5" s="6" t="s">
        <v>38</v>
      </c>
      <c r="I5" s="6" t="s">
        <v>68</v>
      </c>
      <c r="J5" s="6">
        <v>231.09411542789999</v>
      </c>
      <c r="K5" s="6">
        <v>264.375055382558</v>
      </c>
      <c r="L5" s="6">
        <v>288.57277437626198</v>
      </c>
      <c r="M5" s="6">
        <v>303.13107718170801</v>
      </c>
      <c r="N5" s="6">
        <v>318.93648130826602</v>
      </c>
      <c r="O5" s="6">
        <v>363.25481348448699</v>
      </c>
      <c r="P5" s="6">
        <v>486.34289447466102</v>
      </c>
      <c r="Q5" s="6">
        <v>623.83489983602396</v>
      </c>
      <c r="R5" s="6">
        <v>711.63038970895002</v>
      </c>
    </row>
    <row r="13" spans="1:18" x14ac:dyDescent="0.25">
      <c r="A13" s="10" t="s">
        <v>80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Z16"/>
  <sheetViews>
    <sheetView tabSelected="1" workbookViewId="0">
      <selection activeCell="A13" sqref="A13"/>
    </sheetView>
  </sheetViews>
  <sheetFormatPr defaultRowHeight="15" x14ac:dyDescent="0.25"/>
  <cols>
    <col min="1" max="1" width="86" style="9" customWidth="1"/>
    <col min="2" max="2" width="7" style="9" customWidth="1"/>
    <col min="3" max="256" width="9.140625" style="9"/>
    <col min="257" max="257" width="86" style="9" customWidth="1"/>
    <col min="258" max="258" width="7" style="9" customWidth="1"/>
    <col min="259" max="512" width="9.140625" style="9"/>
    <col min="513" max="513" width="86" style="9" customWidth="1"/>
    <col min="514" max="514" width="7" style="9" customWidth="1"/>
    <col min="515" max="768" width="9.140625" style="9"/>
    <col min="769" max="769" width="86" style="9" customWidth="1"/>
    <col min="770" max="770" width="7" style="9" customWidth="1"/>
    <col min="771" max="1024" width="9.140625" style="9"/>
    <col min="1025" max="1025" width="86" style="9" customWidth="1"/>
    <col min="1026" max="1026" width="7" style="9" customWidth="1"/>
    <col min="1027" max="1280" width="9.140625" style="9"/>
    <col min="1281" max="1281" width="86" style="9" customWidth="1"/>
    <col min="1282" max="1282" width="7" style="9" customWidth="1"/>
    <col min="1283" max="1536" width="9.140625" style="9"/>
    <col min="1537" max="1537" width="86" style="9" customWidth="1"/>
    <col min="1538" max="1538" width="7" style="9" customWidth="1"/>
    <col min="1539" max="1792" width="9.140625" style="9"/>
    <col min="1793" max="1793" width="86" style="9" customWidth="1"/>
    <col min="1794" max="1794" width="7" style="9" customWidth="1"/>
    <col min="1795" max="2048" width="9.140625" style="9"/>
    <col min="2049" max="2049" width="86" style="9" customWidth="1"/>
    <col min="2050" max="2050" width="7" style="9" customWidth="1"/>
    <col min="2051" max="2304" width="9.140625" style="9"/>
    <col min="2305" max="2305" width="86" style="9" customWidth="1"/>
    <col min="2306" max="2306" width="7" style="9" customWidth="1"/>
    <col min="2307" max="2560" width="9.140625" style="9"/>
    <col min="2561" max="2561" width="86" style="9" customWidth="1"/>
    <col min="2562" max="2562" width="7" style="9" customWidth="1"/>
    <col min="2563" max="2816" width="9.140625" style="9"/>
    <col min="2817" max="2817" width="86" style="9" customWidth="1"/>
    <col min="2818" max="2818" width="7" style="9" customWidth="1"/>
    <col min="2819" max="3072" width="9.140625" style="9"/>
    <col min="3073" max="3073" width="86" style="9" customWidth="1"/>
    <col min="3074" max="3074" width="7" style="9" customWidth="1"/>
    <col min="3075" max="3328" width="9.140625" style="9"/>
    <col min="3329" max="3329" width="86" style="9" customWidth="1"/>
    <col min="3330" max="3330" width="7" style="9" customWidth="1"/>
    <col min="3331" max="3584" width="9.140625" style="9"/>
    <col min="3585" max="3585" width="86" style="9" customWidth="1"/>
    <col min="3586" max="3586" width="7" style="9" customWidth="1"/>
    <col min="3587" max="3840" width="9.140625" style="9"/>
    <col min="3841" max="3841" width="86" style="9" customWidth="1"/>
    <col min="3842" max="3842" width="7" style="9" customWidth="1"/>
    <col min="3843" max="4096" width="9.140625" style="9"/>
    <col min="4097" max="4097" width="86" style="9" customWidth="1"/>
    <col min="4098" max="4098" width="7" style="9" customWidth="1"/>
    <col min="4099" max="4352" width="9.140625" style="9"/>
    <col min="4353" max="4353" width="86" style="9" customWidth="1"/>
    <col min="4354" max="4354" width="7" style="9" customWidth="1"/>
    <col min="4355" max="4608" width="9.140625" style="9"/>
    <col min="4609" max="4609" width="86" style="9" customWidth="1"/>
    <col min="4610" max="4610" width="7" style="9" customWidth="1"/>
    <col min="4611" max="4864" width="9.140625" style="9"/>
    <col min="4865" max="4865" width="86" style="9" customWidth="1"/>
    <col min="4866" max="4866" width="7" style="9" customWidth="1"/>
    <col min="4867" max="5120" width="9.140625" style="9"/>
    <col min="5121" max="5121" width="86" style="9" customWidth="1"/>
    <col min="5122" max="5122" width="7" style="9" customWidth="1"/>
    <col min="5123" max="5376" width="9.140625" style="9"/>
    <col min="5377" max="5377" width="86" style="9" customWidth="1"/>
    <col min="5378" max="5378" width="7" style="9" customWidth="1"/>
    <col min="5379" max="5632" width="9.140625" style="9"/>
    <col min="5633" max="5633" width="86" style="9" customWidth="1"/>
    <col min="5634" max="5634" width="7" style="9" customWidth="1"/>
    <col min="5635" max="5888" width="9.140625" style="9"/>
    <col min="5889" max="5889" width="86" style="9" customWidth="1"/>
    <col min="5890" max="5890" width="7" style="9" customWidth="1"/>
    <col min="5891" max="6144" width="9.140625" style="9"/>
    <col min="6145" max="6145" width="86" style="9" customWidth="1"/>
    <col min="6146" max="6146" width="7" style="9" customWidth="1"/>
    <col min="6147" max="6400" width="9.140625" style="9"/>
    <col min="6401" max="6401" width="86" style="9" customWidth="1"/>
    <col min="6402" max="6402" width="7" style="9" customWidth="1"/>
    <col min="6403" max="6656" width="9.140625" style="9"/>
    <col min="6657" max="6657" width="86" style="9" customWidth="1"/>
    <col min="6658" max="6658" width="7" style="9" customWidth="1"/>
    <col min="6659" max="6912" width="9.140625" style="9"/>
    <col min="6913" max="6913" width="86" style="9" customWidth="1"/>
    <col min="6914" max="6914" width="7" style="9" customWidth="1"/>
    <col min="6915" max="7168" width="9.140625" style="9"/>
    <col min="7169" max="7169" width="86" style="9" customWidth="1"/>
    <col min="7170" max="7170" width="7" style="9" customWidth="1"/>
    <col min="7171" max="7424" width="9.140625" style="9"/>
    <col min="7425" max="7425" width="86" style="9" customWidth="1"/>
    <col min="7426" max="7426" width="7" style="9" customWidth="1"/>
    <col min="7427" max="7680" width="9.140625" style="9"/>
    <col min="7681" max="7681" width="86" style="9" customWidth="1"/>
    <col min="7682" max="7682" width="7" style="9" customWidth="1"/>
    <col min="7683" max="7936" width="9.140625" style="9"/>
    <col min="7937" max="7937" width="86" style="9" customWidth="1"/>
    <col min="7938" max="7938" width="7" style="9" customWidth="1"/>
    <col min="7939" max="8192" width="9.140625" style="9"/>
    <col min="8193" max="8193" width="86" style="9" customWidth="1"/>
    <col min="8194" max="8194" width="7" style="9" customWidth="1"/>
    <col min="8195" max="8448" width="9.140625" style="9"/>
    <col min="8449" max="8449" width="86" style="9" customWidth="1"/>
    <col min="8450" max="8450" width="7" style="9" customWidth="1"/>
    <col min="8451" max="8704" width="9.140625" style="9"/>
    <col min="8705" max="8705" width="86" style="9" customWidth="1"/>
    <col min="8706" max="8706" width="7" style="9" customWidth="1"/>
    <col min="8707" max="8960" width="9.140625" style="9"/>
    <col min="8961" max="8961" width="86" style="9" customWidth="1"/>
    <col min="8962" max="8962" width="7" style="9" customWidth="1"/>
    <col min="8963" max="9216" width="9.140625" style="9"/>
    <col min="9217" max="9217" width="86" style="9" customWidth="1"/>
    <col min="9218" max="9218" width="7" style="9" customWidth="1"/>
    <col min="9219" max="9472" width="9.140625" style="9"/>
    <col min="9473" max="9473" width="86" style="9" customWidth="1"/>
    <col min="9474" max="9474" width="7" style="9" customWidth="1"/>
    <col min="9475" max="9728" width="9.140625" style="9"/>
    <col min="9729" max="9729" width="86" style="9" customWidth="1"/>
    <col min="9730" max="9730" width="7" style="9" customWidth="1"/>
    <col min="9731" max="9984" width="9.140625" style="9"/>
    <col min="9985" max="9985" width="86" style="9" customWidth="1"/>
    <col min="9986" max="9986" width="7" style="9" customWidth="1"/>
    <col min="9987" max="10240" width="9.140625" style="9"/>
    <col min="10241" max="10241" width="86" style="9" customWidth="1"/>
    <col min="10242" max="10242" width="7" style="9" customWidth="1"/>
    <col min="10243" max="10496" width="9.140625" style="9"/>
    <col min="10497" max="10497" width="86" style="9" customWidth="1"/>
    <col min="10498" max="10498" width="7" style="9" customWidth="1"/>
    <col min="10499" max="10752" width="9.140625" style="9"/>
    <col min="10753" max="10753" width="86" style="9" customWidth="1"/>
    <col min="10754" max="10754" width="7" style="9" customWidth="1"/>
    <col min="10755" max="11008" width="9.140625" style="9"/>
    <col min="11009" max="11009" width="86" style="9" customWidth="1"/>
    <col min="11010" max="11010" width="7" style="9" customWidth="1"/>
    <col min="11011" max="11264" width="9.140625" style="9"/>
    <col min="11265" max="11265" width="86" style="9" customWidth="1"/>
    <col min="11266" max="11266" width="7" style="9" customWidth="1"/>
    <col min="11267" max="11520" width="9.140625" style="9"/>
    <col min="11521" max="11521" width="86" style="9" customWidth="1"/>
    <col min="11522" max="11522" width="7" style="9" customWidth="1"/>
    <col min="11523" max="11776" width="9.140625" style="9"/>
    <col min="11777" max="11777" width="86" style="9" customWidth="1"/>
    <col min="11778" max="11778" width="7" style="9" customWidth="1"/>
    <col min="11779" max="12032" width="9.140625" style="9"/>
    <col min="12033" max="12033" width="86" style="9" customWidth="1"/>
    <col min="12034" max="12034" width="7" style="9" customWidth="1"/>
    <col min="12035" max="12288" width="9.140625" style="9"/>
    <col min="12289" max="12289" width="86" style="9" customWidth="1"/>
    <col min="12290" max="12290" width="7" style="9" customWidth="1"/>
    <col min="12291" max="12544" width="9.140625" style="9"/>
    <col min="12545" max="12545" width="86" style="9" customWidth="1"/>
    <col min="12546" max="12546" width="7" style="9" customWidth="1"/>
    <col min="12547" max="12800" width="9.140625" style="9"/>
    <col min="12801" max="12801" width="86" style="9" customWidth="1"/>
    <col min="12802" max="12802" width="7" style="9" customWidth="1"/>
    <col min="12803" max="13056" width="9.140625" style="9"/>
    <col min="13057" max="13057" width="86" style="9" customWidth="1"/>
    <col min="13058" max="13058" width="7" style="9" customWidth="1"/>
    <col min="13059" max="13312" width="9.140625" style="9"/>
    <col min="13313" max="13313" width="86" style="9" customWidth="1"/>
    <col min="13314" max="13314" width="7" style="9" customWidth="1"/>
    <col min="13315" max="13568" width="9.140625" style="9"/>
    <col min="13569" max="13569" width="86" style="9" customWidth="1"/>
    <col min="13570" max="13570" width="7" style="9" customWidth="1"/>
    <col min="13571" max="13824" width="9.140625" style="9"/>
    <col min="13825" max="13825" width="86" style="9" customWidth="1"/>
    <col min="13826" max="13826" width="7" style="9" customWidth="1"/>
    <col min="13827" max="14080" width="9.140625" style="9"/>
    <col min="14081" max="14081" width="86" style="9" customWidth="1"/>
    <col min="14082" max="14082" width="7" style="9" customWidth="1"/>
    <col min="14083" max="14336" width="9.140625" style="9"/>
    <col min="14337" max="14337" width="86" style="9" customWidth="1"/>
    <col min="14338" max="14338" width="7" style="9" customWidth="1"/>
    <col min="14339" max="14592" width="9.140625" style="9"/>
    <col min="14593" max="14593" width="86" style="9" customWidth="1"/>
    <col min="14594" max="14594" width="7" style="9" customWidth="1"/>
    <col min="14595" max="14848" width="9.140625" style="9"/>
    <col min="14849" max="14849" width="86" style="9" customWidth="1"/>
    <col min="14850" max="14850" width="7" style="9" customWidth="1"/>
    <col min="14851" max="15104" width="9.140625" style="9"/>
    <col min="15105" max="15105" width="86" style="9" customWidth="1"/>
    <col min="15106" max="15106" width="7" style="9" customWidth="1"/>
    <col min="15107" max="15360" width="9.140625" style="9"/>
    <col min="15361" max="15361" width="86" style="9" customWidth="1"/>
    <col min="15362" max="15362" width="7" style="9" customWidth="1"/>
    <col min="15363" max="15616" width="9.140625" style="9"/>
    <col min="15617" max="15617" width="86" style="9" customWidth="1"/>
    <col min="15618" max="15618" width="7" style="9" customWidth="1"/>
    <col min="15619" max="15872" width="9.140625" style="9"/>
    <col min="15873" max="15873" width="86" style="9" customWidth="1"/>
    <col min="15874" max="15874" width="7" style="9" customWidth="1"/>
    <col min="15875" max="16128" width="9.140625" style="9"/>
    <col min="16129" max="16129" width="86" style="9" customWidth="1"/>
    <col min="16130" max="16130" width="7" style="9" customWidth="1"/>
    <col min="16131" max="16384" width="9.140625" style="9"/>
  </cols>
  <sheetData>
    <row r="1" spans="1:52" x14ac:dyDescent="0.25">
      <c r="A1" s="9" t="s">
        <v>76</v>
      </c>
      <c r="B1" s="9">
        <v>1980</v>
      </c>
      <c r="C1" s="9">
        <v>1981</v>
      </c>
      <c r="D1" s="9">
        <v>1982</v>
      </c>
      <c r="E1" s="9">
        <v>1983</v>
      </c>
      <c r="F1" s="9">
        <v>1984</v>
      </c>
      <c r="G1" s="9">
        <v>1985</v>
      </c>
      <c r="H1" s="9">
        <v>1986</v>
      </c>
      <c r="I1" s="9">
        <v>1987</v>
      </c>
      <c r="J1" s="9">
        <v>1988</v>
      </c>
      <c r="K1" s="9">
        <v>1989</v>
      </c>
      <c r="L1" s="9">
        <v>1990</v>
      </c>
      <c r="M1" s="9">
        <v>1991</v>
      </c>
      <c r="N1" s="9">
        <v>1992</v>
      </c>
      <c r="O1" s="9">
        <v>1993</v>
      </c>
      <c r="P1" s="9">
        <v>1994</v>
      </c>
      <c r="Q1" s="9">
        <v>1995</v>
      </c>
      <c r="R1" s="9">
        <v>1996</v>
      </c>
      <c r="S1" s="9">
        <v>1997</v>
      </c>
      <c r="T1" s="9">
        <v>1998</v>
      </c>
      <c r="U1" s="9">
        <v>1999</v>
      </c>
      <c r="V1" s="9">
        <v>2000</v>
      </c>
      <c r="W1" s="9">
        <v>2001</v>
      </c>
      <c r="X1" s="9">
        <v>2002</v>
      </c>
      <c r="Y1" s="9">
        <v>2003</v>
      </c>
      <c r="Z1" s="9">
        <v>2004</v>
      </c>
      <c r="AA1" s="9">
        <v>2005</v>
      </c>
      <c r="AB1" s="9">
        <v>2006</v>
      </c>
      <c r="AC1" s="9">
        <v>2007</v>
      </c>
      <c r="AD1" s="9">
        <v>2008</v>
      </c>
      <c r="AE1" s="9">
        <v>2009</v>
      </c>
      <c r="AF1" s="9">
        <v>2010</v>
      </c>
      <c r="AG1" s="9">
        <v>2011</v>
      </c>
      <c r="AH1" s="9">
        <v>2012</v>
      </c>
      <c r="AI1" s="9">
        <v>2013</v>
      </c>
      <c r="AJ1" s="9">
        <v>2014</v>
      </c>
      <c r="AK1" s="9">
        <v>2015</v>
      </c>
      <c r="AL1" s="9">
        <v>2016</v>
      </c>
      <c r="AM1" s="9">
        <v>2017</v>
      </c>
      <c r="AN1" s="9">
        <v>2018</v>
      </c>
      <c r="AO1" s="9">
        <v>2019</v>
      </c>
      <c r="AP1" s="9">
        <v>2020</v>
      </c>
      <c r="AQ1" s="9">
        <v>2021</v>
      </c>
      <c r="AR1" s="9">
        <v>2022</v>
      </c>
      <c r="AS1" s="9">
        <v>2023</v>
      </c>
      <c r="AT1" s="9">
        <v>2024</v>
      </c>
      <c r="AU1" s="9">
        <v>2025</v>
      </c>
      <c r="AV1" s="9">
        <v>2026</v>
      </c>
      <c r="AW1" s="9">
        <v>2027</v>
      </c>
      <c r="AX1" s="9">
        <v>2028</v>
      </c>
      <c r="AY1" s="9">
        <v>2029</v>
      </c>
      <c r="AZ1" s="9">
        <v>2030</v>
      </c>
    </row>
    <row r="3" spans="1:52" x14ac:dyDescent="0.25">
      <c r="A3" s="9" t="s">
        <v>77</v>
      </c>
      <c r="B3" s="9">
        <v>0.187</v>
      </c>
      <c r="C3" s="9">
        <v>0.183</v>
      </c>
      <c r="D3" s="9">
        <v>0.19</v>
      </c>
      <c r="E3" s="9">
        <v>0.20499999999999999</v>
      </c>
      <c r="F3" s="9">
        <v>0.20599999999999999</v>
      </c>
      <c r="G3" s="9">
        <v>0.217</v>
      </c>
      <c r="H3" s="9">
        <v>0.22500000000000001</v>
      </c>
      <c r="I3" s="9">
        <v>0.30099999999999999</v>
      </c>
      <c r="J3" s="9">
        <v>0.33500000000000002</v>
      </c>
      <c r="K3" s="9">
        <v>0.39</v>
      </c>
      <c r="L3" s="9">
        <v>0.45900000000000002</v>
      </c>
      <c r="M3" s="9">
        <v>0.504</v>
      </c>
      <c r="N3" s="9">
        <v>0.61399999999999999</v>
      </c>
      <c r="O3" s="9">
        <v>0.65800000000000003</v>
      </c>
      <c r="P3" s="9">
        <v>0.68899999999999995</v>
      </c>
      <c r="Q3" s="9">
        <v>0.753</v>
      </c>
      <c r="R3" s="9">
        <v>0.79300000000000004</v>
      </c>
      <c r="S3" s="9">
        <v>0.82499999999999996</v>
      </c>
      <c r="T3" s="9">
        <v>0.84799999999999998</v>
      </c>
      <c r="U3" s="9">
        <v>0.84299999999999997</v>
      </c>
      <c r="V3" s="9">
        <v>0.86499999999999999</v>
      </c>
      <c r="W3" s="9">
        <v>0.86199999999999999</v>
      </c>
      <c r="X3" s="9">
        <v>0.86899999999999999</v>
      </c>
      <c r="Y3" s="9">
        <v>0.91</v>
      </c>
      <c r="Z3" s="9">
        <v>0.99</v>
      </c>
      <c r="AA3" s="9">
        <v>1.0189999999999999</v>
      </c>
      <c r="AB3" s="9">
        <v>1.0609999999999999</v>
      </c>
      <c r="AC3" s="9">
        <v>1.1639999999999999</v>
      </c>
      <c r="AD3" s="9">
        <v>1.2809999999999999</v>
      </c>
      <c r="AE3" s="9">
        <v>1.415</v>
      </c>
      <c r="AF3" s="9">
        <v>1.54</v>
      </c>
      <c r="AG3" s="9">
        <v>1.6850000000000001</v>
      </c>
      <c r="AH3" s="9">
        <v>1.9850000000000001</v>
      </c>
      <c r="AI3" s="9">
        <v>2.0920000000000001</v>
      </c>
      <c r="AJ3" s="9">
        <v>2.2869999999999999</v>
      </c>
      <c r="AK3" s="9">
        <v>2.4950000000000001</v>
      </c>
      <c r="AL3" s="9">
        <v>2.633</v>
      </c>
      <c r="AM3" s="9">
        <v>3.169</v>
      </c>
      <c r="AN3" s="9">
        <v>3.581</v>
      </c>
      <c r="AO3" s="9">
        <v>3.8929999999999998</v>
      </c>
      <c r="AP3" s="9">
        <v>3.6949999999999998</v>
      </c>
      <c r="AQ3" s="9">
        <v>3.855</v>
      </c>
      <c r="AR3" s="9">
        <v>3.9710000000000001</v>
      </c>
      <c r="AS3" s="9">
        <v>4.78</v>
      </c>
      <c r="AT3" s="9">
        <v>6.2350000000000003</v>
      </c>
      <c r="AU3" s="9">
        <v>7.2910000000000004</v>
      </c>
      <c r="AV3" s="9">
        <v>8.1189999999999998</v>
      </c>
      <c r="AW3" s="9">
        <v>8.7970000000000006</v>
      </c>
      <c r="AX3" s="9">
        <v>9.2349999999999994</v>
      </c>
      <c r="AY3" s="9">
        <v>9.5760000000000005</v>
      </c>
      <c r="AZ3" s="9">
        <v>9.8930000000000007</v>
      </c>
    </row>
    <row r="4" spans="1:52" x14ac:dyDescent="0.25">
      <c r="A4" s="9" t="s">
        <v>35</v>
      </c>
      <c r="B4" s="9">
        <v>0.13300000000000001</v>
      </c>
      <c r="C4" s="9">
        <v>0.13100000000000001</v>
      </c>
      <c r="D4" s="9">
        <v>0.13300000000000001</v>
      </c>
      <c r="E4" s="9">
        <v>0.13700000000000001</v>
      </c>
      <c r="F4" s="9">
        <v>0.13400000000000001</v>
      </c>
      <c r="G4" s="9">
        <v>0.13500000000000001</v>
      </c>
      <c r="H4" s="9">
        <v>0.14199999999999999</v>
      </c>
      <c r="I4" s="9">
        <v>0.13800000000000001</v>
      </c>
      <c r="J4" s="9">
        <v>0.13300000000000001</v>
      </c>
      <c r="K4" s="9">
        <v>0.14799999999999999</v>
      </c>
      <c r="L4" s="9">
        <v>0.16500000000000001</v>
      </c>
      <c r="M4" s="9">
        <v>0.18099999999999999</v>
      </c>
      <c r="N4" s="9">
        <v>0.187</v>
      </c>
      <c r="O4" s="9">
        <v>0.188</v>
      </c>
      <c r="P4" s="9">
        <v>0.19800000000000001</v>
      </c>
      <c r="Q4" s="9">
        <v>0.19700000000000001</v>
      </c>
      <c r="R4" s="9">
        <v>0.19800000000000001</v>
      </c>
      <c r="S4" s="9">
        <v>0.19700000000000001</v>
      </c>
      <c r="T4" s="9">
        <v>0.20799999999999999</v>
      </c>
      <c r="U4" s="9">
        <v>0.20499999999999999</v>
      </c>
      <c r="V4" s="9">
        <v>0.2</v>
      </c>
      <c r="W4" s="9">
        <v>0.19700000000000001</v>
      </c>
      <c r="X4" s="9">
        <v>0.19600000000000001</v>
      </c>
      <c r="Y4" s="9">
        <v>0.19600000000000001</v>
      </c>
      <c r="Z4" s="9">
        <v>0.19700000000000001</v>
      </c>
      <c r="AA4" s="9">
        <v>0.19500000000000001</v>
      </c>
      <c r="AB4" s="9">
        <v>0.21</v>
      </c>
      <c r="AC4" s="9">
        <v>0.215</v>
      </c>
      <c r="AD4" s="9">
        <v>0.248</v>
      </c>
      <c r="AE4" s="9">
        <v>0.254</v>
      </c>
      <c r="AF4" s="9">
        <v>0.27100000000000002</v>
      </c>
      <c r="AG4" s="9">
        <v>0.28100000000000003</v>
      </c>
      <c r="AH4" s="9">
        <v>0.28899999999999998</v>
      </c>
      <c r="AI4" s="9">
        <v>0.30099999999999999</v>
      </c>
      <c r="AJ4" s="9">
        <v>0.307</v>
      </c>
      <c r="AK4" s="9">
        <v>0.31</v>
      </c>
      <c r="AL4" s="9">
        <v>0.312</v>
      </c>
      <c r="AM4" s="9">
        <v>0.312</v>
      </c>
      <c r="AN4" s="9">
        <v>0.32500000000000001</v>
      </c>
      <c r="AO4" s="9">
        <v>0.314</v>
      </c>
      <c r="AP4" s="9">
        <v>0.29799999999999999</v>
      </c>
      <c r="AQ4" s="9">
        <v>0.32300000000000001</v>
      </c>
      <c r="AR4" s="9">
        <v>0.31</v>
      </c>
      <c r="AS4" s="9">
        <v>0.30399999999999999</v>
      </c>
      <c r="AT4" s="9">
        <v>0.30299999999999999</v>
      </c>
      <c r="AU4" s="9">
        <v>0.30199999999999999</v>
      </c>
      <c r="AV4" s="9">
        <v>0.30499999999999999</v>
      </c>
      <c r="AW4" s="9">
        <v>0.307</v>
      </c>
      <c r="AX4" s="9">
        <v>0.31</v>
      </c>
      <c r="AY4" s="9">
        <v>0.312</v>
      </c>
      <c r="AZ4" s="9">
        <v>0.314</v>
      </c>
    </row>
    <row r="5" spans="1:52" x14ac:dyDescent="0.25">
      <c r="A5" s="9" t="s">
        <v>43</v>
      </c>
      <c r="B5" s="9">
        <v>0</v>
      </c>
      <c r="C5" s="9">
        <v>0</v>
      </c>
      <c r="D5" s="9">
        <v>0</v>
      </c>
      <c r="E5" s="9">
        <v>0</v>
      </c>
      <c r="F5" s="9">
        <v>0</v>
      </c>
      <c r="G5" s="9">
        <v>0</v>
      </c>
      <c r="H5" s="9">
        <v>1E-3</v>
      </c>
      <c r="I5" s="9">
        <v>1E-3</v>
      </c>
      <c r="J5" s="9">
        <v>1E-3</v>
      </c>
      <c r="K5" s="9">
        <v>2E-3</v>
      </c>
      <c r="L5" s="9">
        <v>3.0000000000000001E-3</v>
      </c>
      <c r="M5" s="9">
        <v>4.0000000000000001E-3</v>
      </c>
      <c r="N5" s="9">
        <v>6.0000000000000001E-3</v>
      </c>
      <c r="O5" s="9">
        <v>1.7000000000000001E-2</v>
      </c>
      <c r="P5" s="9">
        <v>3.3000000000000002E-2</v>
      </c>
      <c r="Q5" s="9">
        <v>6.6000000000000003E-2</v>
      </c>
      <c r="R5" s="9">
        <v>0.16700000000000001</v>
      </c>
      <c r="S5" s="9">
        <v>0.23799999999999999</v>
      </c>
      <c r="T5" s="9">
        <v>0.29599999999999999</v>
      </c>
      <c r="U5" s="9">
        <v>0.34499999999999997</v>
      </c>
      <c r="V5" s="9">
        <v>0.38900000000000001</v>
      </c>
      <c r="W5" s="9">
        <v>0.41299999999999998</v>
      </c>
      <c r="X5" s="9">
        <v>0.45100000000000001</v>
      </c>
      <c r="Y5" s="9">
        <v>0.48499999999999999</v>
      </c>
      <c r="Z5" s="9">
        <v>0.55400000000000005</v>
      </c>
      <c r="AA5" s="9">
        <v>0.63400000000000001</v>
      </c>
      <c r="AB5" s="9">
        <v>0.66200000000000003</v>
      </c>
      <c r="AC5" s="9">
        <v>0.74399999999999999</v>
      </c>
      <c r="AD5" s="9">
        <v>0.79400000000000004</v>
      </c>
      <c r="AE5" s="9">
        <v>0.80400000000000005</v>
      </c>
      <c r="AF5" s="9">
        <v>0.97499999999999998</v>
      </c>
      <c r="AG5" s="9">
        <v>1.206</v>
      </c>
      <c r="AH5" s="9">
        <v>1.5409999999999999</v>
      </c>
      <c r="AI5" s="9">
        <v>2.0670000000000002</v>
      </c>
      <c r="AJ5" s="9">
        <v>2.7240000000000002</v>
      </c>
      <c r="AK5" s="9">
        <v>2.956</v>
      </c>
      <c r="AL5" s="9">
        <v>4.109</v>
      </c>
      <c r="AM5" s="9">
        <v>4.7729999999999997</v>
      </c>
      <c r="AN5" s="9">
        <v>7.085</v>
      </c>
      <c r="AO5" s="9">
        <v>10.974</v>
      </c>
      <c r="AP5" s="9">
        <v>25.951000000000001</v>
      </c>
      <c r="AQ5" s="9">
        <v>85.722999999999999</v>
      </c>
      <c r="AR5" s="9">
        <v>105.361</v>
      </c>
      <c r="AS5" s="9">
        <v>177.42400000000001</v>
      </c>
      <c r="AT5" s="9">
        <v>499.73500000000001</v>
      </c>
      <c r="AU5" s="9">
        <v>926.70600000000002</v>
      </c>
      <c r="AV5" s="9">
        <v>1407.585</v>
      </c>
      <c r="AW5" s="9">
        <v>1934.174</v>
      </c>
      <c r="AX5" s="9">
        <v>2419.8679999999999</v>
      </c>
      <c r="AY5" s="9">
        <v>2836.7089999999998</v>
      </c>
      <c r="AZ5" s="9">
        <v>3227.2809999999999</v>
      </c>
    </row>
    <row r="6" spans="1:52" x14ac:dyDescent="0.25">
      <c r="A6" s="9" t="s">
        <v>20</v>
      </c>
      <c r="B6" s="9">
        <v>0.28999999999999998</v>
      </c>
      <c r="C6" s="9">
        <v>0.29599999999999999</v>
      </c>
      <c r="D6" s="9">
        <v>0.32300000000000001</v>
      </c>
      <c r="E6" s="9">
        <v>0.35299999999999998</v>
      </c>
      <c r="F6" s="9">
        <v>0.36299999999999999</v>
      </c>
      <c r="G6" s="9">
        <v>0.36499999999999999</v>
      </c>
      <c r="H6" s="9">
        <v>0.37</v>
      </c>
      <c r="I6" s="9">
        <v>0.38</v>
      </c>
      <c r="J6" s="9">
        <v>0.39400000000000002</v>
      </c>
      <c r="K6" s="9">
        <v>0.40899999999999997</v>
      </c>
      <c r="L6" s="9">
        <v>0.435</v>
      </c>
      <c r="M6" s="9">
        <v>0.44900000000000001</v>
      </c>
      <c r="N6" s="9">
        <v>0.46400000000000002</v>
      </c>
      <c r="O6" s="9">
        <v>0.47199999999999998</v>
      </c>
      <c r="P6" s="9">
        <v>0.48</v>
      </c>
      <c r="Q6" s="9">
        <v>0.49399999999999999</v>
      </c>
      <c r="R6" s="9">
        <v>0.50600000000000001</v>
      </c>
      <c r="S6" s="9">
        <v>0.52100000000000002</v>
      </c>
      <c r="T6" s="9">
        <v>0.53100000000000003</v>
      </c>
      <c r="U6" s="9">
        <v>0.54200000000000004</v>
      </c>
      <c r="V6" s="9">
        <v>0.54900000000000004</v>
      </c>
      <c r="W6" s="9">
        <v>0.55800000000000005</v>
      </c>
      <c r="X6" s="9">
        <v>0.56200000000000006</v>
      </c>
      <c r="Y6" s="9">
        <v>0.56599999999999995</v>
      </c>
      <c r="Z6" s="9">
        <v>0.56999999999999995</v>
      </c>
      <c r="AA6" s="9">
        <v>0.57499999999999996</v>
      </c>
      <c r="AB6" s="9">
        <v>0.57999999999999996</v>
      </c>
      <c r="AC6" s="9">
        <v>0.57599999999999996</v>
      </c>
      <c r="AD6" s="9">
        <v>0.60099999999999998</v>
      </c>
      <c r="AE6" s="9">
        <v>0.61599999999999999</v>
      </c>
      <c r="AF6" s="9">
        <v>0.63100000000000001</v>
      </c>
      <c r="AG6" s="9">
        <v>0.64700000000000002</v>
      </c>
      <c r="AH6" s="9">
        <v>0.66500000000000004</v>
      </c>
      <c r="AI6" s="9">
        <v>0.68300000000000005</v>
      </c>
      <c r="AJ6" s="9">
        <v>0.70299999999999996</v>
      </c>
      <c r="AK6" s="9">
        <v>0.72499999999999998</v>
      </c>
      <c r="AL6" s="9">
        <v>0.754</v>
      </c>
      <c r="AM6" s="9">
        <v>0.77600000000000002</v>
      </c>
      <c r="AN6" s="9">
        <v>0.81100000000000005</v>
      </c>
      <c r="AO6" s="9">
        <v>0.82899999999999996</v>
      </c>
      <c r="AP6" s="9">
        <v>0.83699999999999997</v>
      </c>
      <c r="AQ6" s="9">
        <v>0.877</v>
      </c>
      <c r="AR6" s="9">
        <v>0.84399999999999997</v>
      </c>
      <c r="AS6" s="9">
        <v>0.88500000000000001</v>
      </c>
      <c r="AT6" s="9">
        <v>0.92800000000000005</v>
      </c>
      <c r="AU6" s="9">
        <v>0.96299999999999997</v>
      </c>
      <c r="AV6" s="9">
        <v>0.995</v>
      </c>
      <c r="AW6" s="9">
        <v>1.038</v>
      </c>
      <c r="AX6" s="9">
        <v>1.089</v>
      </c>
      <c r="AY6" s="9">
        <v>1.151</v>
      </c>
      <c r="AZ6" s="9">
        <v>1.2290000000000001</v>
      </c>
    </row>
    <row r="8" spans="1:52" x14ac:dyDescent="0.25">
      <c r="A8" s="9" t="s">
        <v>78</v>
      </c>
    </row>
    <row r="16" spans="1:52" x14ac:dyDescent="0.25">
      <c r="A16" s="10" t="s">
        <v>80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  <pageSetup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6"/>
  <sheetViews>
    <sheetView showRuler="0" topLeftCell="A28" workbookViewId="0">
      <selection activeCell="B46" sqref="B46"/>
    </sheetView>
  </sheetViews>
  <sheetFormatPr defaultColWidth="11.5703125" defaultRowHeight="15" x14ac:dyDescent="0.25"/>
  <cols>
    <col min="1" max="1" width="17.42578125" bestFit="1" customWidth="1"/>
  </cols>
  <sheetData>
    <row r="1" spans="1:3" x14ac:dyDescent="0.25">
      <c r="A1" t="s">
        <v>1</v>
      </c>
      <c r="B1" t="s">
        <v>21</v>
      </c>
      <c r="C1" t="s">
        <v>46</v>
      </c>
    </row>
    <row r="2" spans="1:3" x14ac:dyDescent="0.25">
      <c r="C2" t="s">
        <v>36</v>
      </c>
    </row>
    <row r="6" spans="1:3" s="2" customFormat="1" x14ac:dyDescent="0.25">
      <c r="A6" t="s">
        <v>22</v>
      </c>
      <c r="B6" s="4">
        <v>13.523843279999999</v>
      </c>
      <c r="C6">
        <f>100*(B6/$B$43)</f>
        <v>1.9004027196661908</v>
      </c>
    </row>
    <row r="7" spans="1:3" x14ac:dyDescent="0.25">
      <c r="A7" t="s">
        <v>23</v>
      </c>
      <c r="B7" s="4">
        <v>16.399264859999999</v>
      </c>
    </row>
    <row r="8" spans="1:3" x14ac:dyDescent="0.25">
      <c r="A8" t="s">
        <v>24</v>
      </c>
      <c r="B8" s="4">
        <v>19.147187129999999</v>
      </c>
    </row>
    <row r="9" spans="1:3" x14ac:dyDescent="0.25">
      <c r="A9" t="s">
        <v>25</v>
      </c>
      <c r="B9" s="4">
        <v>22.928477969999999</v>
      </c>
    </row>
    <row r="10" spans="1:3" x14ac:dyDescent="0.25">
      <c r="A10" t="s">
        <v>26</v>
      </c>
      <c r="B10" s="4">
        <v>26.055331760000001</v>
      </c>
    </row>
    <row r="11" spans="1:3" x14ac:dyDescent="0.25">
      <c r="A11" t="s">
        <v>27</v>
      </c>
      <c r="B11" s="4">
        <v>29.205367249999998</v>
      </c>
    </row>
    <row r="12" spans="1:3" x14ac:dyDescent="0.25">
      <c r="A12" t="s">
        <v>28</v>
      </c>
      <c r="B12" s="4">
        <v>31.58684044</v>
      </c>
    </row>
    <row r="13" spans="1:3" x14ac:dyDescent="0.25">
      <c r="A13" t="s">
        <v>29</v>
      </c>
      <c r="B13" s="4">
        <v>36.559313680000002</v>
      </c>
    </row>
    <row r="14" spans="1:3" x14ac:dyDescent="0.25">
      <c r="A14" t="s">
        <v>30</v>
      </c>
      <c r="B14" s="4">
        <v>39.186869459999997</v>
      </c>
    </row>
    <row r="15" spans="1:3" x14ac:dyDescent="0.25">
      <c r="A15" t="s">
        <v>31</v>
      </c>
      <c r="B15" s="4">
        <v>40.999499559999997</v>
      </c>
    </row>
    <row r="16" spans="1:3" s="2" customFormat="1" x14ac:dyDescent="0.25">
      <c r="A16" t="s">
        <v>32</v>
      </c>
      <c r="B16" s="4">
        <v>42.58723612</v>
      </c>
      <c r="C16">
        <f>100*(B16/$B$43)</f>
        <v>5.9844600140555784</v>
      </c>
    </row>
    <row r="17" spans="1:3" x14ac:dyDescent="0.25">
      <c r="A17" t="s">
        <v>33</v>
      </c>
      <c r="B17" s="4">
        <v>43.898709689999997</v>
      </c>
    </row>
    <row r="18" spans="1:3" x14ac:dyDescent="0.25">
      <c r="A18" t="s">
        <v>3</v>
      </c>
      <c r="B18" s="4">
        <v>45.076865609999999</v>
      </c>
    </row>
    <row r="19" spans="1:3" x14ac:dyDescent="0.25">
      <c r="A19" t="s">
        <v>4</v>
      </c>
      <c r="B19" s="4">
        <v>46.10000101</v>
      </c>
    </row>
    <row r="20" spans="1:3" x14ac:dyDescent="0.25">
      <c r="A20" t="s">
        <v>5</v>
      </c>
      <c r="B20" s="4">
        <v>47.361868010000002</v>
      </c>
    </row>
    <row r="21" spans="1:3" x14ac:dyDescent="0.25">
      <c r="A21" t="s">
        <v>6</v>
      </c>
      <c r="B21" s="4">
        <v>49.496835099999998</v>
      </c>
    </row>
    <row r="22" spans="1:3" x14ac:dyDescent="0.25">
      <c r="A22" t="s">
        <v>7</v>
      </c>
      <c r="B22" s="4">
        <v>55.075434970000003</v>
      </c>
    </row>
    <row r="23" spans="1:3" x14ac:dyDescent="0.25">
      <c r="A23" t="s">
        <v>8</v>
      </c>
      <c r="B23" s="4">
        <v>57.757276529999999</v>
      </c>
    </row>
    <row r="24" spans="1:3" s="2" customFormat="1" x14ac:dyDescent="0.25">
      <c r="A24" t="s">
        <v>9</v>
      </c>
      <c r="B24" s="4">
        <v>62.17254681</v>
      </c>
      <c r="C24">
        <f>100*(B24/$B$43)</f>
        <v>8.7366345941785841</v>
      </c>
    </row>
    <row r="25" spans="1:3" x14ac:dyDescent="0.25">
      <c r="A25" t="s">
        <v>10</v>
      </c>
      <c r="B25" s="4">
        <v>67.966387209999994</v>
      </c>
    </row>
    <row r="26" spans="1:3" x14ac:dyDescent="0.25">
      <c r="A26" t="s">
        <v>11</v>
      </c>
      <c r="B26" s="4">
        <v>80.415675960000002</v>
      </c>
    </row>
    <row r="27" spans="1:3" x14ac:dyDescent="0.25">
      <c r="A27" t="s">
        <v>12</v>
      </c>
      <c r="B27" s="4">
        <v>89.875370329999996</v>
      </c>
    </row>
    <row r="28" spans="1:3" x14ac:dyDescent="0.25">
      <c r="A28" t="s">
        <v>13</v>
      </c>
      <c r="B28">
        <v>100</v>
      </c>
    </row>
    <row r="29" spans="1:3" x14ac:dyDescent="0.25">
      <c r="A29" t="s">
        <v>14</v>
      </c>
      <c r="B29">
        <v>110.064925987482</v>
      </c>
    </row>
    <row r="30" spans="1:3" s="2" customFormat="1" x14ac:dyDescent="0.25">
      <c r="A30" t="s">
        <v>15</v>
      </c>
      <c r="B30">
        <v>117.89244572481699</v>
      </c>
      <c r="C30">
        <f>100*(B30/$B$43)</f>
        <v>16.566527712937312</v>
      </c>
    </row>
    <row r="31" spans="1:3" x14ac:dyDescent="0.25">
      <c r="A31" t="s">
        <v>16</v>
      </c>
      <c r="B31">
        <v>129.05653001287899</v>
      </c>
    </row>
    <row r="32" spans="1:3" x14ac:dyDescent="0.25">
      <c r="A32" t="s">
        <v>17</v>
      </c>
      <c r="B32">
        <v>142.052800661666</v>
      </c>
    </row>
    <row r="33" spans="1:3" x14ac:dyDescent="0.25">
      <c r="A33" t="s">
        <v>18</v>
      </c>
      <c r="B33">
        <v>156.78437263697899</v>
      </c>
    </row>
    <row r="34" spans="1:3" x14ac:dyDescent="0.25">
      <c r="A34" t="s">
        <v>19</v>
      </c>
      <c r="B34">
        <v>178.441948479442</v>
      </c>
    </row>
    <row r="35" spans="1:3" x14ac:dyDescent="0.25">
      <c r="A35" t="s">
        <v>34</v>
      </c>
      <c r="B35">
        <v>231.09411542790099</v>
      </c>
    </row>
    <row r="36" spans="1:3" x14ac:dyDescent="0.25">
      <c r="A36" t="s">
        <v>37</v>
      </c>
      <c r="B36">
        <v>264.375055382558</v>
      </c>
      <c r="C36">
        <f>100*(B36/$B$43)</f>
        <v>37.150613465325009</v>
      </c>
    </row>
    <row r="37" spans="1:3" x14ac:dyDescent="0.25">
      <c r="A37" t="s">
        <v>39</v>
      </c>
      <c r="B37">
        <v>288.572774376263</v>
      </c>
    </row>
    <row r="38" spans="1:3" x14ac:dyDescent="0.25">
      <c r="A38" t="s">
        <v>40</v>
      </c>
      <c r="B38">
        <v>303.13107718170801</v>
      </c>
    </row>
    <row r="39" spans="1:3" x14ac:dyDescent="0.25">
      <c r="A39" t="s">
        <v>41</v>
      </c>
      <c r="B39">
        <v>318.93648130826602</v>
      </c>
    </row>
    <row r="40" spans="1:3" x14ac:dyDescent="0.25">
      <c r="A40" t="s">
        <v>42</v>
      </c>
      <c r="B40">
        <v>363.25481348448699</v>
      </c>
    </row>
    <row r="41" spans="1:3" x14ac:dyDescent="0.25">
      <c r="A41" t="s">
        <v>45</v>
      </c>
      <c r="B41">
        <v>486.34289447466102</v>
      </c>
      <c r="C41">
        <f>100*(B41/$B$43)</f>
        <v>68.342063732490487</v>
      </c>
    </row>
    <row r="42" spans="1:3" x14ac:dyDescent="0.25">
      <c r="A42" t="s">
        <v>51</v>
      </c>
      <c r="B42">
        <v>623.83489983602396</v>
      </c>
    </row>
    <row r="43" spans="1:3" x14ac:dyDescent="0.25">
      <c r="A43" t="s">
        <v>52</v>
      </c>
      <c r="B43">
        <v>711.63038970895002</v>
      </c>
      <c r="C43">
        <f>100*(B43/$B$43)</f>
        <v>100</v>
      </c>
    </row>
    <row r="46" spans="1:3" x14ac:dyDescent="0.25">
      <c r="A46" t="s">
        <v>49</v>
      </c>
      <c r="B46" s="9">
        <v>4.78</v>
      </c>
    </row>
  </sheetData>
  <phoneticPr fontId="7" type="noConversion"/>
  <pageMargins left="0.7" right="0.7" top="0.75" bottom="0.75" header="0.3" footer="0.3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0"/>
  <sheetViews>
    <sheetView showRuler="0" zoomScale="125" workbookViewId="0">
      <selection activeCell="B20" sqref="B20"/>
    </sheetView>
  </sheetViews>
  <sheetFormatPr defaultColWidth="8.7109375" defaultRowHeight="15" x14ac:dyDescent="0.25"/>
  <cols>
    <col min="1" max="1" width="10.7109375" customWidth="1"/>
    <col min="2" max="2" width="8" customWidth="1"/>
    <col min="3" max="3" width="9.28515625" customWidth="1"/>
    <col min="4" max="79" width="10.7109375" customWidth="1"/>
  </cols>
  <sheetData>
    <row r="1" spans="1:4" x14ac:dyDescent="0.25">
      <c r="A1" t="s">
        <v>0</v>
      </c>
      <c r="B1" t="s">
        <v>1</v>
      </c>
      <c r="C1" t="s">
        <v>2</v>
      </c>
      <c r="D1" t="s">
        <v>47</v>
      </c>
    </row>
    <row r="2" spans="1:4" s="2" customFormat="1" x14ac:dyDescent="0.25">
      <c r="A2" s="3"/>
      <c r="B2" s="2">
        <v>2010</v>
      </c>
      <c r="C2">
        <v>100</v>
      </c>
      <c r="D2">
        <f>100*(C2/$C$17)</f>
        <v>71.200166714880936</v>
      </c>
    </row>
    <row r="3" spans="1:4" x14ac:dyDescent="0.25">
      <c r="A3" s="1"/>
      <c r="B3">
        <f t="shared" ref="B3:B8" si="0">B2+1</f>
        <v>2011</v>
      </c>
      <c r="C3">
        <v>104.16244162927801</v>
      </c>
    </row>
    <row r="4" spans="1:4" x14ac:dyDescent="0.25">
      <c r="A4" s="1"/>
      <c r="B4">
        <f t="shared" si="0"/>
        <v>2012</v>
      </c>
      <c r="C4">
        <v>108.86561499113</v>
      </c>
    </row>
    <row r="5" spans="1:4" x14ac:dyDescent="0.25">
      <c r="A5" s="1"/>
      <c r="B5">
        <f t="shared" si="0"/>
        <v>2013</v>
      </c>
      <c r="C5">
        <v>114.11797064643</v>
      </c>
    </row>
    <row r="6" spans="1:4" x14ac:dyDescent="0.25">
      <c r="A6" s="1"/>
      <c r="B6">
        <f t="shared" si="0"/>
        <v>2014</v>
      </c>
      <c r="C6">
        <v>117.426797297677</v>
      </c>
    </row>
    <row r="7" spans="1:4" x14ac:dyDescent="0.25">
      <c r="A7" s="1"/>
      <c r="B7">
        <f t="shared" si="0"/>
        <v>2015</v>
      </c>
      <c r="C7">
        <v>116.397138828916</v>
      </c>
    </row>
    <row r="8" spans="1:4" x14ac:dyDescent="0.25">
      <c r="A8" s="1"/>
      <c r="B8">
        <f t="shared" si="0"/>
        <v>2016</v>
      </c>
      <c r="C8">
        <v>115.491068042148</v>
      </c>
    </row>
    <row r="9" spans="1:4" s="2" customFormat="1" x14ac:dyDescent="0.25">
      <c r="A9" s="2">
        <v>1</v>
      </c>
      <c r="B9" s="2">
        <v>2017</v>
      </c>
      <c r="C9">
        <v>119.32986927279801</v>
      </c>
      <c r="D9">
        <f>100*(C9/$C$17)</f>
        <v>84.963065862881663</v>
      </c>
    </row>
    <row r="10" spans="1:4" x14ac:dyDescent="0.25">
      <c r="B10">
        <v>2018</v>
      </c>
      <c r="C10">
        <v>124.65473925678199</v>
      </c>
    </row>
    <row r="11" spans="1:4" x14ac:dyDescent="0.25">
      <c r="B11">
        <v>2019</v>
      </c>
      <c r="C11">
        <v>125.604002606804</v>
      </c>
    </row>
    <row r="12" spans="1:4" x14ac:dyDescent="0.25">
      <c r="B12">
        <v>2020</v>
      </c>
      <c r="C12">
        <v>126.02263365165599</v>
      </c>
    </row>
    <row r="13" spans="1:4" x14ac:dyDescent="0.25">
      <c r="B13">
        <v>2021</v>
      </c>
      <c r="C13">
        <v>127.719016475095</v>
      </c>
    </row>
    <row r="14" spans="1:4" x14ac:dyDescent="0.25">
      <c r="B14">
        <v>2022</v>
      </c>
      <c r="C14">
        <v>133.12045252624901</v>
      </c>
    </row>
    <row r="15" spans="1:4" x14ac:dyDescent="0.25">
      <c r="B15">
        <v>2023</v>
      </c>
      <c r="C15">
        <v>135.895840722819</v>
      </c>
    </row>
    <row r="16" spans="1:4" x14ac:dyDescent="0.25">
      <c r="B16">
        <v>2024</v>
      </c>
      <c r="C16">
        <v>138.011190097021</v>
      </c>
    </row>
    <row r="17" spans="1:4" x14ac:dyDescent="0.25">
      <c r="B17">
        <v>2025</v>
      </c>
      <c r="C17">
        <v>140.44910934049801</v>
      </c>
      <c r="D17">
        <f>100*(C17/$C$17)</f>
        <v>100</v>
      </c>
    </row>
    <row r="20" spans="1:4" x14ac:dyDescent="0.25">
      <c r="A20" t="s">
        <v>73</v>
      </c>
      <c r="B20" s="9">
        <v>0.30199999999999999</v>
      </c>
    </row>
  </sheetData>
  <sortState ref="A4:C89">
    <sortCondition ref="B4:B89"/>
    <sortCondition ref="C4:C89"/>
  </sortState>
  <pageMargins left="0.75" right="0.75" top="0.75" bottom="0.5" header="0.5" footer="0.75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3"/>
  <sheetViews>
    <sheetView workbookViewId="0">
      <selection activeCell="C12" sqref="C12"/>
    </sheetView>
  </sheetViews>
  <sheetFormatPr defaultColWidth="11.5703125" defaultRowHeight="15" x14ac:dyDescent="0.25"/>
  <cols>
    <col min="3" max="4" width="13.7109375" bestFit="1" customWidth="1"/>
    <col min="5" max="5" width="14.28515625" bestFit="1" customWidth="1"/>
  </cols>
  <sheetData>
    <row r="1" spans="1:10" x14ac:dyDescent="0.25">
      <c r="B1" t="s">
        <v>1</v>
      </c>
      <c r="C1" t="s">
        <v>2</v>
      </c>
      <c r="D1" t="s">
        <v>48</v>
      </c>
      <c r="E1" t="s">
        <v>75</v>
      </c>
      <c r="I1" s="8">
        <v>45658</v>
      </c>
      <c r="J1" s="7">
        <v>378186.2</v>
      </c>
    </row>
    <row r="2" spans="1:10" x14ac:dyDescent="0.25">
      <c r="B2">
        <v>2007</v>
      </c>
      <c r="C2">
        <v>69.61</v>
      </c>
      <c r="D2">
        <v>100</v>
      </c>
      <c r="I2" s="8">
        <v>45689</v>
      </c>
      <c r="J2" s="7">
        <v>382533</v>
      </c>
    </row>
    <row r="3" spans="1:10" x14ac:dyDescent="0.25">
      <c r="B3" s="2">
        <v>2010</v>
      </c>
      <c r="C3">
        <v>100</v>
      </c>
      <c r="I3" s="8">
        <v>45717</v>
      </c>
      <c r="J3" s="7">
        <v>441121.3</v>
      </c>
    </row>
    <row r="4" spans="1:10" x14ac:dyDescent="0.25">
      <c r="B4">
        <v>2022</v>
      </c>
      <c r="C4">
        <v>38796.557297404797</v>
      </c>
      <c r="D4">
        <f>C4*100/C2</f>
        <v>55734.172241638844</v>
      </c>
      <c r="E4" s="5">
        <f>100*(D4/$D$6)</f>
        <v>11.71022946159154</v>
      </c>
      <c r="I4" s="8">
        <v>45748</v>
      </c>
      <c r="J4" s="7">
        <v>436396.5</v>
      </c>
    </row>
    <row r="5" spans="1:10" x14ac:dyDescent="0.25">
      <c r="B5">
        <v>2023</v>
      </c>
      <c r="D5">
        <v>92860.32</v>
      </c>
      <c r="I5" s="8">
        <v>45778</v>
      </c>
      <c r="J5" s="7">
        <v>457899.2</v>
      </c>
    </row>
    <row r="6" spans="1:10" x14ac:dyDescent="0.25">
      <c r="B6">
        <v>2025</v>
      </c>
      <c r="D6">
        <v>475944.32222222228</v>
      </c>
      <c r="E6" s="5">
        <f>100*(D6/$D$6)</f>
        <v>100</v>
      </c>
      <c r="I6" s="8">
        <v>45809</v>
      </c>
      <c r="J6" s="7">
        <v>468354.7</v>
      </c>
    </row>
    <row r="7" spans="1:10" x14ac:dyDescent="0.25">
      <c r="I7" s="8">
        <v>45839</v>
      </c>
      <c r="J7" s="7">
        <v>507688.6</v>
      </c>
    </row>
    <row r="8" spans="1:10" x14ac:dyDescent="0.25">
      <c r="A8" t="s">
        <v>44</v>
      </c>
      <c r="B8" s="9">
        <v>105.361</v>
      </c>
      <c r="I8" s="8">
        <v>45870</v>
      </c>
      <c r="J8" s="7">
        <v>588887</v>
      </c>
    </row>
    <row r="9" spans="1:10" x14ac:dyDescent="0.25">
      <c r="I9" s="8">
        <v>45901</v>
      </c>
      <c r="J9" s="7">
        <v>622432.4</v>
      </c>
    </row>
    <row r="11" spans="1:10" x14ac:dyDescent="0.25">
      <c r="I11" t="s">
        <v>74</v>
      </c>
      <c r="J11">
        <f>SUM(J1:J9)/9</f>
        <v>475944.32222222228</v>
      </c>
    </row>
    <row r="13" spans="1:10" x14ac:dyDescent="0.25">
      <c r="A13" t="s">
        <v>79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9"/>
  <sheetViews>
    <sheetView showRuler="0" workbookViewId="0">
      <selection activeCell="G19" sqref="G19"/>
    </sheetView>
  </sheetViews>
  <sheetFormatPr defaultColWidth="11.5703125" defaultRowHeight="15" x14ac:dyDescent="0.25"/>
  <cols>
    <col min="2" max="2" width="12.28515625" bestFit="1" customWidth="1"/>
  </cols>
  <sheetData>
    <row r="1" spans="1:3" x14ac:dyDescent="0.25">
      <c r="A1" t="s">
        <v>1</v>
      </c>
      <c r="B1" t="s">
        <v>21</v>
      </c>
      <c r="C1" t="s">
        <v>46</v>
      </c>
    </row>
    <row r="2" spans="1:3" x14ac:dyDescent="0.25">
      <c r="A2">
        <v>2010</v>
      </c>
      <c r="B2">
        <v>100</v>
      </c>
    </row>
    <row r="3" spans="1:3" x14ac:dyDescent="0.25">
      <c r="A3">
        <v>2011</v>
      </c>
      <c r="B3">
        <v>103.240028420095</v>
      </c>
    </row>
    <row r="4" spans="1:3" x14ac:dyDescent="0.25">
      <c r="A4">
        <v>2012</v>
      </c>
      <c r="B4">
        <v>108.001297808887</v>
      </c>
    </row>
    <row r="5" spans="1:3" x14ac:dyDescent="0.25">
      <c r="A5">
        <v>2013</v>
      </c>
      <c r="B5">
        <v>113.74290094179</v>
      </c>
    </row>
    <row r="6" spans="1:3" s="2" customFormat="1" x14ac:dyDescent="0.25">
      <c r="A6" s="2">
        <v>2014</v>
      </c>
      <c r="B6">
        <v>119.004136828432</v>
      </c>
      <c r="C6" s="2">
        <f>100*(B6/$B$17)</f>
        <v>51.403121888244875</v>
      </c>
    </row>
    <row r="7" spans="1:3" x14ac:dyDescent="0.25">
      <c r="A7">
        <v>2015</v>
      </c>
      <c r="B7">
        <v>124.284792209994</v>
      </c>
    </row>
    <row r="8" spans="1:3" x14ac:dyDescent="0.25">
      <c r="A8">
        <v>2016</v>
      </c>
      <c r="B8">
        <v>128.79558368024701</v>
      </c>
    </row>
    <row r="9" spans="1:3" x14ac:dyDescent="0.25">
      <c r="A9">
        <v>2017</v>
      </c>
      <c r="B9">
        <v>135.63314595813401</v>
      </c>
    </row>
    <row r="10" spans="1:3" x14ac:dyDescent="0.25">
      <c r="A10">
        <v>2018</v>
      </c>
      <c r="B10">
        <v>145.54466255642899</v>
      </c>
    </row>
    <row r="11" spans="1:3" x14ac:dyDescent="0.25">
      <c r="A11">
        <v>2019</v>
      </c>
      <c r="B11">
        <v>155.325373517033</v>
      </c>
    </row>
    <row r="12" spans="1:3" x14ac:dyDescent="0.25">
      <c r="A12">
        <v>2020</v>
      </c>
      <c r="B12">
        <v>164.07663984922701</v>
      </c>
    </row>
    <row r="13" spans="1:3" x14ac:dyDescent="0.25">
      <c r="A13">
        <v>2021</v>
      </c>
      <c r="B13">
        <v>173.43942752904701</v>
      </c>
    </row>
    <row r="14" spans="1:3" x14ac:dyDescent="0.25">
      <c r="A14">
        <v>2022</v>
      </c>
      <c r="B14">
        <v>187.84610635938799</v>
      </c>
    </row>
    <row r="15" spans="1:3" x14ac:dyDescent="0.25">
      <c r="A15">
        <v>2023</v>
      </c>
      <c r="B15">
        <v>205.37026206099799</v>
      </c>
    </row>
    <row r="16" spans="1:3" x14ac:dyDescent="0.25">
      <c r="A16">
        <v>2024</v>
      </c>
      <c r="B16">
        <v>220.17050940000399</v>
      </c>
    </row>
    <row r="17" spans="1:3" x14ac:dyDescent="0.25">
      <c r="A17">
        <v>2025</v>
      </c>
      <c r="B17">
        <v>231.51149668916599</v>
      </c>
      <c r="C17" s="2">
        <f>100*(B17/$B$17)</f>
        <v>100</v>
      </c>
    </row>
    <row r="19" spans="1:3" x14ac:dyDescent="0.25">
      <c r="A19" t="s">
        <v>50</v>
      </c>
      <c r="B19" s="9">
        <v>0.70299999999999996</v>
      </c>
    </row>
  </sheetData>
  <pageMargins left="0.7" right="0.7" top="0.75" bottom="0.75" header="0.3" footer="0.3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CPI_IMF 2025</vt:lpstr>
      <vt:lpstr>PPPEX_IMF2025</vt:lpstr>
      <vt:lpstr>Egypt</vt:lpstr>
      <vt:lpstr>Jordan</vt:lpstr>
      <vt:lpstr>Sudan</vt:lpstr>
      <vt:lpstr>Tunisia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Ragui A Assaad</dc:creator>
  <cp:lastModifiedBy>Nesma Mamdouh</cp:lastModifiedBy>
  <dcterms:created xsi:type="dcterms:W3CDTF">2017-06-27T14:21:38Z</dcterms:created>
  <dcterms:modified xsi:type="dcterms:W3CDTF">2026-06-11T12:15:58Z</dcterms:modified>
</cp:coreProperties>
</file>